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Legale Gare e Compliance\Gare e Appalti\1 GARE\GARE 2017\FIPI Facchinaggio\Atti in pdf\"/>
    </mc:Choice>
  </mc:AlternateContent>
  <bookViews>
    <workbookView xWindow="0" yWindow="0" windowWidth="28800" windowHeight="12435"/>
  </bookViews>
  <sheets>
    <sheet name="Modello Offerta Economica TA" sheetId="1" r:id="rId1"/>
    <sheet name="Foglio3" sheetId="3" r:id="rId2"/>
  </sheets>
  <calcPr calcId="152511"/>
</workbook>
</file>

<file path=xl/calcChain.xml><?xml version="1.0" encoding="utf-8"?>
<calcChain xmlns="http://schemas.openxmlformats.org/spreadsheetml/2006/main">
  <c r="F95" i="1" l="1"/>
  <c r="F94" i="1"/>
  <c r="F82" i="1"/>
  <c r="F81" i="1"/>
  <c r="F80" i="1"/>
  <c r="F69" i="1"/>
  <c r="C40" i="1"/>
  <c r="F39" i="1"/>
  <c r="F38" i="1"/>
  <c r="C27" i="1"/>
  <c r="F26" i="1"/>
  <c r="F25" i="1"/>
  <c r="F24" i="1"/>
  <c r="F23" i="1"/>
  <c r="F22" i="1"/>
  <c r="F21" i="1"/>
  <c r="F54" i="1"/>
  <c r="F53" i="1"/>
  <c r="F96" i="1" l="1"/>
  <c r="F84" i="1"/>
  <c r="F40" i="1"/>
  <c r="F55" i="1"/>
  <c r="F27" i="1"/>
  <c r="F109" i="1" l="1"/>
  <c r="F110" i="1" s="1"/>
  <c r="F12" i="1" l="1"/>
  <c r="F16" i="1"/>
  <c r="C17" i="1"/>
  <c r="F103" i="1" l="1"/>
  <c r="F76" i="1"/>
  <c r="F90" i="1" l="1"/>
  <c r="F91" i="1" s="1"/>
  <c r="F98" i="1" s="1"/>
  <c r="F102" i="1"/>
  <c r="F104" i="1" s="1"/>
  <c r="F75" i="1"/>
  <c r="F74" i="1"/>
  <c r="F77" i="1" l="1"/>
  <c r="F86" i="1" s="1"/>
  <c r="F46" i="1"/>
  <c r="F47" i="1"/>
  <c r="F48" i="1"/>
  <c r="F49" i="1"/>
  <c r="F50" i="1" l="1"/>
  <c r="F57" i="1" s="1"/>
  <c r="F62" i="1" l="1"/>
  <c r="F11" i="1" l="1"/>
  <c r="F15" i="1" l="1"/>
  <c r="F5" i="1"/>
  <c r="F6" i="1"/>
  <c r="F63" i="1"/>
  <c r="F61" i="1"/>
  <c r="F64" i="1" s="1"/>
  <c r="F34" i="1"/>
  <c r="F33" i="1"/>
  <c r="F14" i="1"/>
  <c r="F13" i="1"/>
  <c r="F10" i="1"/>
  <c r="F9" i="1"/>
  <c r="F8" i="1"/>
  <c r="F7" i="1"/>
  <c r="F68" i="1"/>
  <c r="F70" i="1" s="1"/>
  <c r="C35" i="1"/>
  <c r="C64" i="1"/>
  <c r="F17" i="1" l="1"/>
  <c r="F29" i="1" s="1"/>
  <c r="F35" i="1"/>
  <c r="F42" i="1" s="1"/>
  <c r="F115" i="1" l="1"/>
  <c r="F117" i="1" s="1"/>
</calcChain>
</file>

<file path=xl/sharedStrings.xml><?xml version="1.0" encoding="utf-8"?>
<sst xmlns="http://schemas.openxmlformats.org/spreadsheetml/2006/main" count="168" uniqueCount="104">
  <si>
    <t>FASCIA 
AEROMOBILE</t>
  </si>
  <si>
    <t>Prezzo stimato
complessivo su base annua</t>
  </si>
  <si>
    <t>da 01 a 100</t>
  </si>
  <si>
    <t>da 101 a 189</t>
  </si>
  <si>
    <t>da 190 a 290</t>
  </si>
  <si>
    <t>oltre 290</t>
  </si>
  <si>
    <t>TOTALE</t>
  </si>
  <si>
    <t>% di ribasso</t>
  </si>
  <si>
    <t>Legenda:</t>
  </si>
  <si>
    <t>campi da riempire con tariffa</t>
  </si>
  <si>
    <t xml:space="preserve">Note : </t>
  </si>
  <si>
    <t>Con preavviso</t>
  </si>
  <si>
    <t>Senza preavviso</t>
  </si>
  <si>
    <t>POSTI
DA - A</t>
  </si>
  <si>
    <t>A - standard</t>
  </si>
  <si>
    <t>B - standard</t>
  </si>
  <si>
    <t>C - standard</t>
  </si>
  <si>
    <t>D - standard</t>
  </si>
  <si>
    <t>A - night stop</t>
  </si>
  <si>
    <t>B - night stop</t>
  </si>
  <si>
    <t>A - short</t>
  </si>
  <si>
    <t>B - Short</t>
  </si>
  <si>
    <t>N° movimenti
(Arrivi + Partenze)</t>
  </si>
  <si>
    <t>Tariffa unitaria per movimento</t>
  </si>
  <si>
    <t>N° servizi</t>
  </si>
  <si>
    <t>Tariffa unitaria per servizio</t>
  </si>
  <si>
    <t>Tariffa oraria in orario diurno</t>
  </si>
  <si>
    <t>Tariffa oraria in orario notturno e/o festivo</t>
  </si>
  <si>
    <t>TOTALE A)</t>
  </si>
  <si>
    <t>TOTALE B)</t>
  </si>
  <si>
    <t>TOTALE C)</t>
  </si>
  <si>
    <t>TOTALE F)</t>
  </si>
  <si>
    <t>TOTALE I)</t>
  </si>
  <si>
    <t>Tariffa a forfait</t>
  </si>
  <si>
    <t>Interventi a richiesta</t>
  </si>
  <si>
    <t>TARIFFE INTERVENTI VARI A RICHIESTA</t>
  </si>
  <si>
    <t>Luogo, _______________________data____________</t>
  </si>
  <si>
    <t xml:space="preserve">Si considera un bagaglio contro 25Kg di merce. </t>
  </si>
  <si>
    <t>Si precisa che le tariffe indicate per gli interventi vari a richiesta, non essendo oggetto di punteggio, hanno valore indicativo e potranno essere oggetto di negoziazione con l'aggiudicatario.</t>
  </si>
  <si>
    <t>(*) La tariffa indicata per l'attività di pallettizzazione e spallettizzazione comprende anche la movimentazione della merce sfusa correlata alle predette attività.</t>
  </si>
  <si>
    <t>campi colorati in celeste</t>
  </si>
  <si>
    <t>Firma del Legale Rappresentante ____________________________________________</t>
  </si>
  <si>
    <t>Importo base di gara annuo</t>
  </si>
  <si>
    <t>C - Short</t>
  </si>
  <si>
    <t>C - night stop</t>
  </si>
  <si>
    <t>Gestione e movimentazione merci e posta presso i magazzini TOSCANA AEROPORTI</t>
  </si>
  <si>
    <t xml:space="preserve">CABIN DIVIDER </t>
  </si>
  <si>
    <t xml:space="preserve">SERVIZIO GIORNALI </t>
  </si>
  <si>
    <t>Carico e/o Scarico Courier (DHL) (solo ULD vuoti e/o Ballast)</t>
  </si>
  <si>
    <t>Tariffa unitaria a movimento
(Carico e Scarico)</t>
  </si>
  <si>
    <t xml:space="preserve">Carico e Scarico bagagli, merci e posta, riconsegna bagagli/merci/posta al nastro arrivi o presso magazzino merci </t>
  </si>
  <si>
    <t>D) Carico e/o Scarico merce per i vettori DHL e Fedex (ed eventuali altri vettori similari)</t>
  </si>
  <si>
    <t>E) Cambio contenitori</t>
  </si>
  <si>
    <t xml:space="preserve">Allestimento disallesimento check in </t>
  </si>
  <si>
    <t>Voli cancellati</t>
  </si>
  <si>
    <t>Assistenza lost and found</t>
  </si>
  <si>
    <t>tutti i giorni</t>
  </si>
  <si>
    <t xml:space="preserve">Archivio biglietteria </t>
  </si>
  <si>
    <t>F) Servizi area land side allestimento aree check in e voli cancellati, archivio e carte d'imbarco</t>
  </si>
  <si>
    <t>Carte d'imbarco e archivio</t>
  </si>
  <si>
    <t>Gestione archivio</t>
  </si>
  <si>
    <t>Tariffa unitaria a servizio</t>
  </si>
  <si>
    <t>N° servizi a chiamata( durata  2 ore a servizio)</t>
  </si>
  <si>
    <t>H) Servizi area land side facchinaggio Archivio Biglietteria e carte d'imbarco</t>
  </si>
  <si>
    <t>TOTALE OFFERTA (A+B+C+D+E+F+G+H+I)</t>
  </si>
  <si>
    <t>TOTALE D)</t>
  </si>
  <si>
    <t>TOTALE E)</t>
  </si>
  <si>
    <t>TOTALE H)</t>
  </si>
  <si>
    <t>da 101 a 190</t>
  </si>
  <si>
    <t>da 191 a 290</t>
  </si>
  <si>
    <t>D - night stop</t>
  </si>
  <si>
    <t>D - Short</t>
  </si>
  <si>
    <t xml:space="preserve"> Fascia Aeromobile PSA</t>
  </si>
  <si>
    <t>Movimenti per fascia aeromobile PSA</t>
  </si>
  <si>
    <t>oltre 100</t>
  </si>
  <si>
    <t xml:space="preserve"> Fascia Aeromobile FLR</t>
  </si>
  <si>
    <t>Movimenti per fascia aeromobile FLR</t>
  </si>
  <si>
    <t>N° SERVIZI FLR</t>
  </si>
  <si>
    <t>N° SERVIZI PSA</t>
  </si>
  <si>
    <t>TOTALE FLR</t>
  </si>
  <si>
    <t>TOTALE PSA</t>
  </si>
  <si>
    <t>N° Servizi FLR</t>
  </si>
  <si>
    <t>N° Servizi PSA</t>
  </si>
  <si>
    <t>Cambio contenitori PSA</t>
  </si>
  <si>
    <t>Cambio contenitori FLR</t>
  </si>
  <si>
    <t>Allestimento disallesimento check in</t>
  </si>
  <si>
    <t>Carte d'imbarco materiale di consumo e archivio.</t>
  </si>
  <si>
    <t>N° servizi FLR</t>
  </si>
  <si>
    <t>N° servizi PSA</t>
  </si>
  <si>
    <t>TOTALE PSA)</t>
  </si>
  <si>
    <t>TOTALE FLR)</t>
  </si>
  <si>
    <t xml:space="preserve">Procedura contingency </t>
  </si>
  <si>
    <t>4 volte anno</t>
  </si>
  <si>
    <t>a chiamata dalle 0500-alle 0100 PSA</t>
  </si>
  <si>
    <t>a chiamata dalle 0500-alle 0100 FLR</t>
  </si>
  <si>
    <t>I) Gestione e movimentazione merci e posta presso i magazzini TOSCANA AEROPORTI</t>
  </si>
  <si>
    <t>Carico e/o Scarico Courier (DHL) con Merce</t>
  </si>
  <si>
    <t>Carico e/o Scarico Courier (Fedex)</t>
  </si>
  <si>
    <t>Ore anno</t>
  </si>
  <si>
    <t xml:space="preserve">A) Pulizia interna degli aeromobili </t>
  </si>
  <si>
    <t xml:space="preserve">B) SERVIZIO CABIN DIVIDER E SERVIZIO GIORNALI </t>
  </si>
  <si>
    <t xml:space="preserve">C) Carico e Scarico bagagli, merci e posta, riconsegna bagagli/merci/posta al nastro arrivi o presso magazzino merci </t>
  </si>
  <si>
    <t xml:space="preserve">G) Servizi area land side assistenza lost and found </t>
  </si>
  <si>
    <t>ALLEGATO Modello Offerta Economica TA - Lotto H): Tabelle economiche su base annua (i dati riportati, in parte consuntivi ed in parte stimati, sono relativi all'anno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</si>
</sst>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00%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5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6" fillId="0" borderId="0" xfId="0" applyFont="1"/>
    <xf numFmtId="0" fontId="0" fillId="0" borderId="0" xfId="0" applyAlignment="1">
      <alignment horizontal="center" vertical="center"/>
    </xf>
    <xf numFmtId="0" fontId="2" fillId="0" borderId="0" xfId="3" applyFont="1" applyAlignment="1" applyProtection="1">
      <alignment horizontal="center" vertical="center"/>
    </xf>
    <xf numFmtId="0" fontId="2" fillId="0" borderId="0" xfId="3" applyFont="1" applyBorder="1" applyAlignment="1" applyProtection="1">
      <alignment horizontal="center" vertical="center"/>
    </xf>
    <xf numFmtId="0" fontId="1" fillId="0" borderId="0" xfId="3" applyAlignment="1">
      <alignment horizontal="center" vertical="center"/>
    </xf>
    <xf numFmtId="0" fontId="2" fillId="0" borderId="1" xfId="3" applyFont="1" applyBorder="1" applyAlignment="1" applyProtection="1">
      <alignment horizontal="center" vertical="center"/>
    </xf>
    <xf numFmtId="0" fontId="4" fillId="0" borderId="1" xfId="3" applyFont="1" applyFill="1" applyBorder="1" applyAlignment="1" applyProtection="1">
      <alignment horizontal="center" vertical="center"/>
    </xf>
    <xf numFmtId="0" fontId="1" fillId="0" borderId="0" xfId="3" applyBorder="1" applyAlignment="1" applyProtection="1">
      <alignment horizontal="center" vertical="center"/>
    </xf>
    <xf numFmtId="0" fontId="3" fillId="0" borderId="2" xfId="3" applyFont="1" applyBorder="1" applyAlignment="1" applyProtection="1">
      <alignment horizontal="left" vertical="center"/>
    </xf>
    <xf numFmtId="2" fontId="0" fillId="0" borderId="0" xfId="0" applyNumberFormat="1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2" xfId="3" applyFont="1" applyBorder="1" applyAlignment="1" applyProtection="1">
      <alignment horizontal="left" vertical="center"/>
    </xf>
    <xf numFmtId="0" fontId="9" fillId="0" borderId="0" xfId="3" applyFont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3" xfId="3" applyFont="1" applyBorder="1" applyAlignment="1" applyProtection="1">
      <alignment horizontal="left" vertical="center"/>
    </xf>
    <xf numFmtId="0" fontId="11" fillId="0" borderId="0" xfId="3" applyFont="1" applyBorder="1" applyAlignment="1" applyProtection="1">
      <alignment horizontal="center" vertical="center"/>
    </xf>
    <xf numFmtId="0" fontId="11" fillId="2" borderId="4" xfId="3" applyFont="1" applyFill="1" applyBorder="1" applyAlignment="1" applyProtection="1">
      <alignment horizontal="center" vertical="center" wrapText="1"/>
    </xf>
    <xf numFmtId="0" fontId="11" fillId="3" borderId="4" xfId="3" applyFont="1" applyFill="1" applyBorder="1" applyAlignment="1" applyProtection="1">
      <alignment horizontal="center" vertical="center" wrapText="1"/>
    </xf>
    <xf numFmtId="0" fontId="11" fillId="0" borderId="4" xfId="3" applyFont="1" applyBorder="1" applyAlignment="1" applyProtection="1">
      <alignment horizontal="center" vertical="center"/>
    </xf>
    <xf numFmtId="0" fontId="9" fillId="0" borderId="4" xfId="3" applyFont="1" applyBorder="1" applyAlignment="1" applyProtection="1">
      <alignment horizontal="center" vertical="center"/>
    </xf>
    <xf numFmtId="3" fontId="11" fillId="3" borderId="4" xfId="3" applyNumberFormat="1" applyFont="1" applyFill="1" applyBorder="1" applyAlignment="1" applyProtection="1">
      <alignment horizontal="center" vertical="center"/>
    </xf>
    <xf numFmtId="4" fontId="9" fillId="0" borderId="4" xfId="3" applyNumberFormat="1" applyFont="1" applyBorder="1" applyAlignment="1" applyProtection="1">
      <alignment horizontal="center" vertical="center"/>
    </xf>
    <xf numFmtId="0" fontId="9" fillId="0" borderId="0" xfId="3" applyFont="1" applyFill="1" applyAlignment="1" applyProtection="1">
      <alignment horizontal="center" vertical="center"/>
    </xf>
    <xf numFmtId="0" fontId="11" fillId="0" borderId="0" xfId="3" applyFont="1" applyFill="1" applyBorder="1" applyAlignment="1" applyProtection="1">
      <alignment horizontal="right" vertical="center"/>
    </xf>
    <xf numFmtId="4" fontId="11" fillId="5" borderId="5" xfId="3" applyNumberFormat="1" applyFont="1" applyFill="1" applyBorder="1" applyAlignment="1" applyProtection="1">
      <alignment horizontal="center" vertical="center"/>
    </xf>
    <xf numFmtId="0" fontId="9" fillId="0" borderId="0" xfId="3" applyFont="1" applyAlignment="1" applyProtection="1">
      <alignment horizontal="center" vertical="center"/>
    </xf>
    <xf numFmtId="0" fontId="11" fillId="0" borderId="0" xfId="3" applyFont="1" applyFill="1" applyBorder="1" applyAlignment="1" applyProtection="1">
      <alignment horizontal="center" vertical="center"/>
    </xf>
    <xf numFmtId="3" fontId="11" fillId="0" borderId="0" xfId="3" applyNumberFormat="1" applyFont="1" applyBorder="1" applyAlignment="1" applyProtection="1">
      <alignment horizontal="center" vertical="center"/>
    </xf>
    <xf numFmtId="0" fontId="11" fillId="2" borderId="4" xfId="3" applyFont="1" applyFill="1" applyBorder="1" applyAlignment="1" applyProtection="1">
      <alignment horizontal="left" vertical="center"/>
    </xf>
    <xf numFmtId="0" fontId="11" fillId="2" borderId="4" xfId="3" applyFont="1" applyFill="1" applyBorder="1" applyAlignment="1" applyProtection="1">
      <alignment horizontal="center" vertical="center"/>
    </xf>
    <xf numFmtId="0" fontId="11" fillId="3" borderId="4" xfId="3" applyFont="1" applyFill="1" applyBorder="1" applyAlignment="1" applyProtection="1">
      <alignment horizontal="center" vertical="center"/>
    </xf>
    <xf numFmtId="4" fontId="11" fillId="5" borderId="4" xfId="3" applyNumberFormat="1" applyFont="1" applyFill="1" applyBorder="1" applyAlignment="1" applyProtection="1">
      <alignment horizontal="center" vertical="center"/>
    </xf>
    <xf numFmtId="0" fontId="9" fillId="0" borderId="0" xfId="3" applyFont="1" applyFill="1" applyBorder="1" applyAlignment="1" applyProtection="1">
      <alignment horizontal="center" vertical="center"/>
    </xf>
    <xf numFmtId="4" fontId="11" fillId="0" borderId="0" xfId="3" applyNumberFormat="1" applyFont="1" applyFill="1" applyBorder="1" applyAlignment="1" applyProtection="1">
      <alignment horizontal="center" vertical="center"/>
    </xf>
    <xf numFmtId="3" fontId="11" fillId="3" borderId="4" xfId="3" applyNumberFormat="1" applyFont="1" applyFill="1" applyBorder="1" applyAlignment="1" applyProtection="1">
      <alignment horizontal="center" vertical="center" wrapText="1"/>
    </xf>
    <xf numFmtId="0" fontId="11" fillId="2" borderId="8" xfId="3" applyFont="1" applyFill="1" applyBorder="1" applyAlignment="1" applyProtection="1">
      <alignment horizontal="center" vertical="center"/>
    </xf>
    <xf numFmtId="0" fontId="11" fillId="3" borderId="9" xfId="3" applyFont="1" applyFill="1" applyBorder="1" applyAlignment="1" applyProtection="1">
      <alignment horizontal="center" vertical="center" wrapText="1"/>
    </xf>
    <xf numFmtId="0" fontId="11" fillId="2" borderId="9" xfId="3" applyFont="1" applyFill="1" applyBorder="1" applyAlignment="1" applyProtection="1">
      <alignment horizontal="center" vertical="center" wrapText="1"/>
    </xf>
    <xf numFmtId="0" fontId="11" fillId="0" borderId="0" xfId="3" applyFont="1" applyAlignment="1" applyProtection="1">
      <alignment horizontal="center" vertical="center"/>
    </xf>
    <xf numFmtId="0" fontId="9" fillId="0" borderId="0" xfId="3" applyFont="1" applyAlignment="1">
      <alignment horizontal="center" vertical="center"/>
    </xf>
    <xf numFmtId="0" fontId="12" fillId="0" borderId="0" xfId="0" applyFont="1"/>
    <xf numFmtId="0" fontId="11" fillId="0" borderId="0" xfId="4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4" applyFont="1"/>
    <xf numFmtId="0" fontId="7" fillId="0" borderId="0" xfId="0" applyFont="1"/>
    <xf numFmtId="0" fontId="14" fillId="0" borderId="0" xfId="0" applyFont="1"/>
    <xf numFmtId="0" fontId="2" fillId="4" borderId="4" xfId="3" applyFont="1" applyFill="1" applyBorder="1" applyAlignment="1" applyProtection="1">
      <alignment horizontal="center" vertical="center"/>
    </xf>
    <xf numFmtId="0" fontId="9" fillId="0" borderId="0" xfId="3" applyFont="1" applyAlignment="1">
      <alignment horizontal="left" vertical="center"/>
    </xf>
    <xf numFmtId="164" fontId="11" fillId="7" borderId="4" xfId="1" applyNumberFormat="1" applyFont="1" applyFill="1" applyBorder="1" applyAlignment="1" applyProtection="1">
      <alignment horizontal="center" vertical="center"/>
    </xf>
    <xf numFmtId="165" fontId="11" fillId="5" borderId="5" xfId="5" applyNumberFormat="1" applyFont="1" applyFill="1" applyBorder="1" applyAlignment="1" applyProtection="1">
      <alignment horizontal="center" vertical="center"/>
    </xf>
    <xf numFmtId="0" fontId="11" fillId="2" borderId="6" xfId="3" applyFont="1" applyFill="1" applyBorder="1" applyAlignment="1" applyProtection="1">
      <alignment horizontal="center" vertical="center" wrapText="1"/>
    </xf>
    <xf numFmtId="3" fontId="11" fillId="0" borderId="0" xfId="3" applyNumberFormat="1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 applyProtection="1">
      <alignment horizontal="center" vertical="center" wrapText="1"/>
    </xf>
    <xf numFmtId="3" fontId="11" fillId="8" borderId="4" xfId="3" applyNumberFormat="1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 applyProtection="1">
      <alignment vertical="center" wrapText="1"/>
    </xf>
    <xf numFmtId="0" fontId="12" fillId="0" borderId="0" xfId="0" applyFont="1" applyFill="1" applyBorder="1" applyAlignment="1">
      <alignment vertical="center" wrapText="1"/>
    </xf>
    <xf numFmtId="3" fontId="11" fillId="3" borderId="0" xfId="3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4" fontId="11" fillId="5" borderId="12" xfId="3" applyNumberFormat="1" applyFont="1" applyFill="1" applyBorder="1" applyAlignment="1" applyProtection="1">
      <alignment horizontal="center" vertical="center"/>
    </xf>
    <xf numFmtId="164" fontId="11" fillId="0" borderId="1" xfId="1" applyNumberFormat="1" applyFont="1" applyBorder="1" applyAlignment="1" applyProtection="1">
      <alignment vertical="center"/>
    </xf>
    <xf numFmtId="164" fontId="11" fillId="0" borderId="10" xfId="1" applyNumberFormat="1" applyFont="1" applyBorder="1" applyAlignment="1" applyProtection="1">
      <alignment vertical="center"/>
    </xf>
    <xf numFmtId="4" fontId="11" fillId="5" borderId="9" xfId="3" applyNumberFormat="1" applyFont="1" applyFill="1" applyBorder="1" applyAlignment="1" applyProtection="1">
      <alignment horizontal="center" vertical="center"/>
    </xf>
    <xf numFmtId="3" fontId="11" fillId="3" borderId="7" xfId="3" applyNumberFormat="1" applyFont="1" applyFill="1" applyBorder="1" applyAlignment="1" applyProtection="1">
      <alignment horizontal="center" vertical="center"/>
    </xf>
    <xf numFmtId="4" fontId="11" fillId="10" borderId="9" xfId="3" applyNumberFormat="1" applyFont="1" applyFill="1" applyBorder="1" applyAlignment="1" applyProtection="1">
      <alignment horizontal="center" vertical="center"/>
    </xf>
    <xf numFmtId="4" fontId="9" fillId="0" borderId="4" xfId="3" applyNumberFormat="1" applyFont="1" applyFill="1" applyBorder="1" applyAlignment="1" applyProtection="1">
      <alignment horizontal="center" vertical="center"/>
    </xf>
    <xf numFmtId="0" fontId="11" fillId="0" borderId="4" xfId="3" applyFont="1" applyFill="1" applyBorder="1" applyAlignment="1" applyProtection="1">
      <alignment horizontal="center" vertical="center"/>
    </xf>
    <xf numFmtId="0" fontId="11" fillId="6" borderId="4" xfId="3" applyFont="1" applyFill="1" applyBorder="1" applyAlignment="1" applyProtection="1">
      <alignment vertical="center" wrapText="1"/>
    </xf>
    <xf numFmtId="0" fontId="12" fillId="6" borderId="4" xfId="0" applyFont="1" applyFill="1" applyBorder="1" applyAlignment="1">
      <alignment vertical="center" wrapText="1"/>
    </xf>
    <xf numFmtId="0" fontId="11" fillId="0" borderId="0" xfId="3" applyFont="1" applyFill="1" applyBorder="1" applyAlignment="1" applyProtection="1">
      <alignment horizontal="left" vertical="center"/>
    </xf>
    <xf numFmtId="0" fontId="13" fillId="0" borderId="0" xfId="3" applyFont="1" applyFill="1" applyBorder="1" applyAlignment="1" applyProtection="1">
      <alignment horizontal="center" vertical="center"/>
    </xf>
    <xf numFmtId="4" fontId="9" fillId="0" borderId="9" xfId="3" applyNumberFormat="1" applyFont="1" applyBorder="1" applyAlignment="1" applyProtection="1">
      <alignment horizontal="center" vertical="center"/>
    </xf>
    <xf numFmtId="4" fontId="11" fillId="10" borderId="4" xfId="3" applyNumberFormat="1" applyFont="1" applyFill="1" applyBorder="1" applyAlignment="1" applyProtection="1">
      <alignment horizontal="center" vertical="center"/>
    </xf>
    <xf numFmtId="0" fontId="11" fillId="2" borderId="6" xfId="3" applyFont="1" applyFill="1" applyBorder="1" applyAlignment="1" applyProtection="1">
      <alignment horizontal="left" vertical="center"/>
    </xf>
    <xf numFmtId="0" fontId="11" fillId="0" borderId="0" xfId="3" applyFont="1" applyFill="1" applyBorder="1" applyAlignment="1" applyProtection="1">
      <alignment horizontal="left" vertical="center" wrapText="1"/>
    </xf>
    <xf numFmtId="0" fontId="13" fillId="4" borderId="4" xfId="3" applyFont="1" applyFill="1" applyBorder="1" applyAlignment="1" applyProtection="1">
      <alignment horizontal="center" vertical="center"/>
      <protection locked="0"/>
    </xf>
    <xf numFmtId="0" fontId="13" fillId="4" borderId="7" xfId="3" applyFont="1" applyFill="1" applyBorder="1" applyAlignment="1" applyProtection="1">
      <alignment horizontal="center" vertical="center"/>
      <protection locked="0"/>
    </xf>
    <xf numFmtId="0" fontId="13" fillId="9" borderId="4" xfId="3" applyFont="1" applyFill="1" applyBorder="1" applyAlignment="1" applyProtection="1">
      <alignment horizontal="center" vertical="center"/>
      <protection locked="0"/>
    </xf>
    <xf numFmtId="0" fontId="11" fillId="2" borderId="6" xfId="3" applyFont="1" applyFill="1" applyBorder="1" applyAlignment="1" applyProtection="1">
      <alignment horizontal="left" vertical="center"/>
    </xf>
    <xf numFmtId="0" fontId="11" fillId="2" borderId="7" xfId="3" applyFont="1" applyFill="1" applyBorder="1" applyAlignment="1" applyProtection="1">
      <alignment horizontal="left" vertical="center"/>
    </xf>
    <xf numFmtId="0" fontId="11" fillId="2" borderId="3" xfId="3" applyFont="1" applyFill="1" applyBorder="1" applyAlignment="1" applyProtection="1">
      <alignment horizontal="left" vertical="center"/>
    </xf>
    <xf numFmtId="0" fontId="11" fillId="2" borderId="10" xfId="3" applyFont="1" applyFill="1" applyBorder="1" applyAlignment="1" applyProtection="1">
      <alignment horizontal="left" vertical="center"/>
    </xf>
    <xf numFmtId="0" fontId="11" fillId="6" borderId="4" xfId="3" applyFont="1" applyFill="1" applyBorder="1" applyAlignment="1" applyProtection="1">
      <alignment horizontal="left" vertical="center" wrapText="1"/>
    </xf>
    <xf numFmtId="0" fontId="12" fillId="6" borderId="4" xfId="0" applyFont="1" applyFill="1" applyBorder="1" applyAlignment="1">
      <alignment horizontal="left" vertical="center" wrapText="1"/>
    </xf>
    <xf numFmtId="0" fontId="11" fillId="2" borderId="6" xfId="3" applyFont="1" applyFill="1" applyBorder="1" applyAlignment="1" applyProtection="1">
      <alignment horizontal="left" vertical="center" wrapText="1"/>
    </xf>
    <xf numFmtId="0" fontId="11" fillId="2" borderId="7" xfId="3" applyFont="1" applyFill="1" applyBorder="1" applyAlignment="1" applyProtection="1">
      <alignment horizontal="left" vertical="center" wrapText="1"/>
    </xf>
    <xf numFmtId="0" fontId="11" fillId="0" borderId="0" xfId="3" applyFont="1" applyFill="1" applyBorder="1" applyAlignment="1" applyProtection="1">
      <alignment horizontal="left" vertical="center" wrapText="1"/>
    </xf>
    <xf numFmtId="0" fontId="11" fillId="5" borderId="4" xfId="3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6" borderId="6" xfId="3" applyFont="1" applyFill="1" applyBorder="1" applyAlignment="1" applyProtection="1">
      <alignment horizontal="left" vertical="center" wrapText="1"/>
    </xf>
    <xf numFmtId="0" fontId="12" fillId="6" borderId="8" xfId="0" applyFont="1" applyFill="1" applyBorder="1" applyAlignment="1">
      <alignment horizontal="left" vertical="center" wrapText="1"/>
    </xf>
    <xf numFmtId="0" fontId="12" fillId="6" borderId="7" xfId="0" applyFont="1" applyFill="1" applyBorder="1" applyAlignment="1">
      <alignment horizontal="left" vertical="center" wrapText="1"/>
    </xf>
    <xf numFmtId="0" fontId="11" fillId="5" borderId="4" xfId="4" applyFont="1" applyFill="1" applyBorder="1" applyAlignment="1">
      <alignment horizontal="center" vertical="center" wrapText="1"/>
    </xf>
    <xf numFmtId="0" fontId="11" fillId="6" borderId="6" xfId="4" applyFont="1" applyFill="1" applyBorder="1" applyAlignment="1">
      <alignment horizontal="left" vertical="center" wrapText="1"/>
    </xf>
    <xf numFmtId="0" fontId="11" fillId="0" borderId="6" xfId="3" applyFont="1" applyBorder="1" applyAlignment="1" applyProtection="1">
      <alignment horizontal="center" vertical="center"/>
    </xf>
    <xf numFmtId="0" fontId="11" fillId="0" borderId="8" xfId="3" applyFont="1" applyBorder="1" applyAlignment="1" applyProtection="1">
      <alignment horizontal="center" vertical="center"/>
    </xf>
    <xf numFmtId="0" fontId="11" fillId="0" borderId="0" xfId="3" applyFont="1" applyAlignment="1" applyProtection="1">
      <alignment horizontal="right" vertical="center"/>
    </xf>
    <xf numFmtId="0" fontId="11" fillId="0" borderId="11" xfId="3" applyFont="1" applyBorder="1" applyAlignment="1" applyProtection="1">
      <alignment horizontal="right" vertical="center"/>
    </xf>
    <xf numFmtId="0" fontId="11" fillId="6" borderId="8" xfId="3" applyFont="1" applyFill="1" applyBorder="1" applyAlignment="1" applyProtection="1">
      <alignment horizontal="left" vertical="center" wrapText="1"/>
    </xf>
    <xf numFmtId="0" fontId="11" fillId="6" borderId="7" xfId="3" applyFont="1" applyFill="1" applyBorder="1" applyAlignment="1" applyProtection="1">
      <alignment horizontal="left" vertical="center" wrapText="1"/>
    </xf>
    <xf numFmtId="0" fontId="11" fillId="2" borderId="3" xfId="3" applyFont="1" applyFill="1" applyBorder="1" applyAlignment="1" applyProtection="1">
      <alignment horizontal="center" vertical="center" wrapText="1"/>
    </xf>
    <xf numFmtId="0" fontId="11" fillId="2" borderId="10" xfId="3" applyFont="1" applyFill="1" applyBorder="1" applyAlignment="1" applyProtection="1">
      <alignment horizontal="center" vertical="center" wrapText="1"/>
    </xf>
    <xf numFmtId="0" fontId="13" fillId="4" borderId="4" xfId="3" applyFont="1" applyFill="1" applyBorder="1" applyAlignment="1" applyProtection="1">
      <alignment horizontal="center" vertical="center"/>
      <protection locked="0"/>
    </xf>
  </cellXfs>
  <cellStyles count="13">
    <cellStyle name="Migliaia 2" xfId="1"/>
    <cellStyle name="Migliaia 2 2" xfId="8"/>
    <cellStyle name="Migliaia 3" xfId="2"/>
    <cellStyle name="Migliaia 3 2" xfId="9"/>
    <cellStyle name="Normale" xfId="0" builtinId="0"/>
    <cellStyle name="Normale 2" xfId="3"/>
    <cellStyle name="Normale 3" xfId="4"/>
    <cellStyle name="Normale 3 2" xfId="10"/>
    <cellStyle name="Percentuale" xfId="5" builtinId="5"/>
    <cellStyle name="Percentuale 2" xfId="6"/>
    <cellStyle name="Percentuale 3" xfId="7"/>
    <cellStyle name="Percentuale 3 2" xfId="12"/>
    <cellStyle name="Percentuale 4" xfId="11"/>
  </cellStyles>
  <dxfs count="0"/>
  <tableStyles count="0" defaultTableStyle="TableStyleMedium2" defaultPivotStyle="PivotStyleLight16"/>
  <colors>
    <mruColors>
      <color rgb="FFFFCC00"/>
      <color rgb="FFCC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9"/>
  <sheetViews>
    <sheetView tabSelected="1" topLeftCell="A82" zoomScale="80" zoomScaleNormal="80" workbookViewId="0">
      <selection activeCell="D117" sqref="D117"/>
    </sheetView>
  </sheetViews>
  <sheetFormatPr defaultRowHeight="15" x14ac:dyDescent="0.25"/>
  <cols>
    <col min="1" max="1" width="49" style="2" customWidth="1"/>
    <col min="2" max="2" width="49.7109375" style="2" customWidth="1"/>
    <col min="3" max="4" width="31.42578125" style="2" customWidth="1"/>
    <col min="5" max="5" width="50.140625" style="2" customWidth="1"/>
    <col min="6" max="6" width="29.28515625" style="2" customWidth="1"/>
    <col min="7" max="16384" width="9.140625" style="2"/>
  </cols>
  <sheetData>
    <row r="1" spans="1:6" ht="23.25" customHeight="1" x14ac:dyDescent="0.25">
      <c r="A1" s="89" t="s">
        <v>103</v>
      </c>
      <c r="B1" s="90"/>
      <c r="C1" s="90"/>
      <c r="D1" s="90"/>
      <c r="E1" s="90"/>
      <c r="F1" s="90"/>
    </row>
    <row r="2" spans="1:6" x14ac:dyDescent="0.25">
      <c r="A2" s="18"/>
      <c r="B2" s="18"/>
      <c r="C2" s="18"/>
      <c r="D2" s="18"/>
      <c r="E2" s="18"/>
      <c r="F2" s="18"/>
    </row>
    <row r="3" spans="1:6" x14ac:dyDescent="0.25">
      <c r="A3" s="91" t="s">
        <v>99</v>
      </c>
      <c r="B3" s="92"/>
      <c r="C3" s="92"/>
      <c r="D3" s="92"/>
      <c r="E3" s="92"/>
      <c r="F3" s="93"/>
    </row>
    <row r="4" spans="1:6" ht="25.5" x14ac:dyDescent="0.25">
      <c r="A4" s="19" t="s">
        <v>0</v>
      </c>
      <c r="B4" s="19" t="s">
        <v>13</v>
      </c>
      <c r="C4" s="20" t="s">
        <v>78</v>
      </c>
      <c r="D4" s="20"/>
      <c r="E4" s="19" t="s">
        <v>25</v>
      </c>
      <c r="F4" s="19" t="s">
        <v>1</v>
      </c>
    </row>
    <row r="5" spans="1:6" x14ac:dyDescent="0.25">
      <c r="A5" s="21" t="s">
        <v>14</v>
      </c>
      <c r="B5" s="22" t="s">
        <v>2</v>
      </c>
      <c r="C5" s="23">
        <v>896</v>
      </c>
      <c r="D5" s="23"/>
      <c r="E5" s="77"/>
      <c r="F5" s="24">
        <f>C5*E5</f>
        <v>0</v>
      </c>
    </row>
    <row r="6" spans="1:6" x14ac:dyDescent="0.25">
      <c r="A6" s="21" t="s">
        <v>15</v>
      </c>
      <c r="B6" s="22" t="s">
        <v>68</v>
      </c>
      <c r="C6" s="23">
        <v>1673</v>
      </c>
      <c r="D6" s="23"/>
      <c r="E6" s="77"/>
      <c r="F6" s="24">
        <f t="shared" ref="F6:F14" si="0">C6*E6</f>
        <v>0</v>
      </c>
    </row>
    <row r="7" spans="1:6" x14ac:dyDescent="0.25">
      <c r="A7" s="21" t="s">
        <v>16</v>
      </c>
      <c r="B7" s="22" t="s">
        <v>69</v>
      </c>
      <c r="C7" s="23">
        <v>129</v>
      </c>
      <c r="D7" s="23"/>
      <c r="E7" s="77"/>
      <c r="F7" s="24">
        <f t="shared" si="0"/>
        <v>0</v>
      </c>
    </row>
    <row r="8" spans="1:6" x14ac:dyDescent="0.25">
      <c r="A8" s="21" t="s">
        <v>17</v>
      </c>
      <c r="B8" s="22" t="s">
        <v>5</v>
      </c>
      <c r="C8" s="23">
        <v>3</v>
      </c>
      <c r="D8" s="23"/>
      <c r="E8" s="77"/>
      <c r="F8" s="24">
        <f t="shared" si="0"/>
        <v>0</v>
      </c>
    </row>
    <row r="9" spans="1:6" x14ac:dyDescent="0.25">
      <c r="A9" s="21" t="s">
        <v>18</v>
      </c>
      <c r="B9" s="22" t="s">
        <v>2</v>
      </c>
      <c r="C9" s="23">
        <v>330</v>
      </c>
      <c r="D9" s="23"/>
      <c r="E9" s="77"/>
      <c r="F9" s="24">
        <f t="shared" si="0"/>
        <v>0</v>
      </c>
    </row>
    <row r="10" spans="1:6" x14ac:dyDescent="0.25">
      <c r="A10" s="21" t="s">
        <v>19</v>
      </c>
      <c r="B10" s="22" t="s">
        <v>68</v>
      </c>
      <c r="C10" s="23">
        <v>2608</v>
      </c>
      <c r="D10" s="23"/>
      <c r="E10" s="77"/>
      <c r="F10" s="24">
        <f t="shared" si="0"/>
        <v>0</v>
      </c>
    </row>
    <row r="11" spans="1:6" x14ac:dyDescent="0.25">
      <c r="A11" s="68" t="s">
        <v>44</v>
      </c>
      <c r="B11" s="22" t="s">
        <v>69</v>
      </c>
      <c r="C11" s="23">
        <v>1</v>
      </c>
      <c r="D11" s="23"/>
      <c r="E11" s="77"/>
      <c r="F11" s="24">
        <f t="shared" si="0"/>
        <v>0</v>
      </c>
    </row>
    <row r="12" spans="1:6" x14ac:dyDescent="0.25">
      <c r="A12" s="68" t="s">
        <v>70</v>
      </c>
      <c r="B12" s="22" t="s">
        <v>5</v>
      </c>
      <c r="C12" s="23">
        <v>0</v>
      </c>
      <c r="D12" s="23"/>
      <c r="E12" s="77"/>
      <c r="F12" s="24">
        <f t="shared" si="0"/>
        <v>0</v>
      </c>
    </row>
    <row r="13" spans="1:6" x14ac:dyDescent="0.25">
      <c r="A13" s="21" t="s">
        <v>20</v>
      </c>
      <c r="B13" s="22" t="s">
        <v>2</v>
      </c>
      <c r="C13" s="23">
        <v>167</v>
      </c>
      <c r="D13" s="23"/>
      <c r="E13" s="77"/>
      <c r="F13" s="24">
        <f t="shared" si="0"/>
        <v>0</v>
      </c>
    </row>
    <row r="14" spans="1:6" x14ac:dyDescent="0.25">
      <c r="A14" s="21" t="s">
        <v>21</v>
      </c>
      <c r="B14" s="22" t="s">
        <v>3</v>
      </c>
      <c r="C14" s="23">
        <v>78</v>
      </c>
      <c r="D14" s="23"/>
      <c r="E14" s="77"/>
      <c r="F14" s="24">
        <f t="shared" si="0"/>
        <v>0</v>
      </c>
    </row>
    <row r="15" spans="1:6" x14ac:dyDescent="0.25">
      <c r="A15" s="21" t="s">
        <v>43</v>
      </c>
      <c r="B15" s="22" t="s">
        <v>4</v>
      </c>
      <c r="C15" s="23">
        <v>0</v>
      </c>
      <c r="D15" s="23"/>
      <c r="E15" s="77"/>
      <c r="F15" s="24">
        <f t="shared" ref="F15:F16" si="1">C15*E15</f>
        <v>0</v>
      </c>
    </row>
    <row r="16" spans="1:6" x14ac:dyDescent="0.25">
      <c r="A16" s="21" t="s">
        <v>71</v>
      </c>
      <c r="B16" s="22" t="s">
        <v>5</v>
      </c>
      <c r="C16" s="23">
        <v>0</v>
      </c>
      <c r="D16" s="23"/>
      <c r="E16" s="78"/>
      <c r="F16" s="24">
        <f t="shared" si="1"/>
        <v>0</v>
      </c>
    </row>
    <row r="17" spans="1:6" ht="15.75" thickBot="1" x14ac:dyDescent="0.3">
      <c r="A17" s="25"/>
      <c r="B17" s="26" t="s">
        <v>6</v>
      </c>
      <c r="C17" s="23">
        <f>SUM(C5:C16)</f>
        <v>5885</v>
      </c>
      <c r="D17" s="23"/>
      <c r="E17" s="26" t="s">
        <v>80</v>
      </c>
      <c r="F17" s="61">
        <f>SUM(F5:F16)</f>
        <v>0</v>
      </c>
    </row>
    <row r="18" spans="1:6" x14ac:dyDescent="0.25">
      <c r="A18" s="28"/>
      <c r="B18" s="29"/>
      <c r="C18" s="30"/>
      <c r="D18" s="30"/>
      <c r="E18" s="15"/>
      <c r="F18" s="28"/>
    </row>
    <row r="19" spans="1:6" x14ac:dyDescent="0.25">
      <c r="A19" s="28"/>
      <c r="B19" s="29"/>
      <c r="C19" s="30"/>
      <c r="D19" s="30"/>
      <c r="E19" s="15"/>
      <c r="F19" s="28"/>
    </row>
    <row r="20" spans="1:6" ht="25.5" x14ac:dyDescent="0.25">
      <c r="A20" s="19" t="s">
        <v>0</v>
      </c>
      <c r="B20" s="19" t="s">
        <v>13</v>
      </c>
      <c r="C20" s="20" t="s">
        <v>77</v>
      </c>
      <c r="D20" s="20"/>
      <c r="E20" s="19" t="s">
        <v>25</v>
      </c>
      <c r="F20" s="19" t="s">
        <v>1</v>
      </c>
    </row>
    <row r="21" spans="1:6" x14ac:dyDescent="0.25">
      <c r="A21" s="21" t="s">
        <v>14</v>
      </c>
      <c r="B21" s="22" t="s">
        <v>2</v>
      </c>
      <c r="C21" s="23">
        <v>5806</v>
      </c>
      <c r="D21" s="23"/>
      <c r="E21" s="77"/>
      <c r="F21" s="24">
        <f>C21*E21</f>
        <v>0</v>
      </c>
    </row>
    <row r="22" spans="1:6" x14ac:dyDescent="0.25">
      <c r="A22" s="21" t="s">
        <v>15</v>
      </c>
      <c r="B22" s="22" t="s">
        <v>74</v>
      </c>
      <c r="C22" s="23">
        <v>3173</v>
      </c>
      <c r="D22" s="23"/>
      <c r="E22" s="77"/>
      <c r="F22" s="24">
        <f t="shared" ref="F22:F26" si="2">C22*E22</f>
        <v>0</v>
      </c>
    </row>
    <row r="23" spans="1:6" x14ac:dyDescent="0.25">
      <c r="A23" s="21" t="s">
        <v>18</v>
      </c>
      <c r="B23" s="22" t="s">
        <v>2</v>
      </c>
      <c r="C23" s="23">
        <v>1094</v>
      </c>
      <c r="D23" s="23"/>
      <c r="E23" s="77"/>
      <c r="F23" s="24">
        <f t="shared" si="2"/>
        <v>0</v>
      </c>
    </row>
    <row r="24" spans="1:6" x14ac:dyDescent="0.25">
      <c r="A24" s="21" t="s">
        <v>19</v>
      </c>
      <c r="B24" s="22" t="s">
        <v>74</v>
      </c>
      <c r="C24" s="23">
        <v>1671</v>
      </c>
      <c r="D24" s="23"/>
      <c r="E24" s="77"/>
      <c r="F24" s="24">
        <f t="shared" si="2"/>
        <v>0</v>
      </c>
    </row>
    <row r="25" spans="1:6" x14ac:dyDescent="0.25">
      <c r="A25" s="21" t="s">
        <v>20</v>
      </c>
      <c r="B25" s="22" t="s">
        <v>2</v>
      </c>
      <c r="C25" s="23">
        <v>676</v>
      </c>
      <c r="D25" s="23"/>
      <c r="E25" s="77"/>
      <c r="F25" s="24">
        <f t="shared" si="2"/>
        <v>0</v>
      </c>
    </row>
    <row r="26" spans="1:6" ht="15.75" thickBot="1" x14ac:dyDescent="0.3">
      <c r="A26" s="21" t="s">
        <v>21</v>
      </c>
      <c r="B26" s="22" t="s">
        <v>74</v>
      </c>
      <c r="C26" s="23"/>
      <c r="D26" s="23"/>
      <c r="E26" s="77"/>
      <c r="F26" s="24">
        <f t="shared" si="2"/>
        <v>0</v>
      </c>
    </row>
    <row r="27" spans="1:6" ht="15.75" thickBot="1" x14ac:dyDescent="0.3">
      <c r="A27" s="25"/>
      <c r="B27" s="26" t="s">
        <v>6</v>
      </c>
      <c r="C27" s="23">
        <f>SUM(C21:C26)</f>
        <v>12420</v>
      </c>
      <c r="D27" s="59"/>
      <c r="E27" s="26" t="s">
        <v>79</v>
      </c>
      <c r="F27" s="27">
        <f>SUM(F21:F26)</f>
        <v>0</v>
      </c>
    </row>
    <row r="28" spans="1:6" ht="15.75" thickBot="1" x14ac:dyDescent="0.3">
      <c r="A28" s="28"/>
      <c r="B28" s="29"/>
      <c r="C28" s="30"/>
      <c r="D28" s="30"/>
      <c r="E28" s="15"/>
      <c r="F28" s="28"/>
    </row>
    <row r="29" spans="1:6" ht="15.75" thickBot="1" x14ac:dyDescent="0.3">
      <c r="A29" s="28"/>
      <c r="B29" s="29"/>
      <c r="C29" s="30"/>
      <c r="D29" s="30"/>
      <c r="E29" s="26" t="s">
        <v>28</v>
      </c>
      <c r="F29" s="27">
        <f>F17+F27</f>
        <v>0</v>
      </c>
    </row>
    <row r="30" spans="1:6" x14ac:dyDescent="0.25">
      <c r="A30" s="16"/>
      <c r="B30" s="28"/>
      <c r="C30" s="28"/>
      <c r="D30" s="28"/>
      <c r="E30" s="28"/>
      <c r="F30" s="28"/>
    </row>
    <row r="31" spans="1:6" x14ac:dyDescent="0.25">
      <c r="A31" s="84" t="s">
        <v>100</v>
      </c>
      <c r="B31" s="85"/>
      <c r="C31" s="85"/>
      <c r="D31" s="85"/>
      <c r="E31" s="85"/>
      <c r="F31" s="85"/>
    </row>
    <row r="32" spans="1:6" ht="25.5" x14ac:dyDescent="0.25">
      <c r="A32" s="29"/>
      <c r="B32" s="29"/>
      <c r="C32" s="20" t="s">
        <v>82</v>
      </c>
      <c r="D32" s="20"/>
      <c r="E32" s="19" t="s">
        <v>25</v>
      </c>
      <c r="F32" s="19" t="s">
        <v>1</v>
      </c>
    </row>
    <row r="33" spans="1:6" x14ac:dyDescent="0.25">
      <c r="A33" s="31" t="s">
        <v>46</v>
      </c>
      <c r="B33" s="32"/>
      <c r="C33" s="33">
        <v>497</v>
      </c>
      <c r="D33" s="33"/>
      <c r="E33" s="77"/>
      <c r="F33" s="24">
        <f>C33*E33</f>
        <v>0</v>
      </c>
    </row>
    <row r="34" spans="1:6" x14ac:dyDescent="0.25">
      <c r="A34" s="31" t="s">
        <v>47</v>
      </c>
      <c r="B34" s="32"/>
      <c r="C34" s="33">
        <v>325</v>
      </c>
      <c r="D34" s="33"/>
      <c r="E34" s="79"/>
      <c r="F34" s="24">
        <f>C34*E34</f>
        <v>0</v>
      </c>
    </row>
    <row r="35" spans="1:6" x14ac:dyDescent="0.25">
      <c r="A35" s="28"/>
      <c r="B35" s="26" t="s">
        <v>6</v>
      </c>
      <c r="C35" s="23">
        <f>SUM(C33:C34)</f>
        <v>822</v>
      </c>
      <c r="D35" s="54"/>
      <c r="E35" s="26" t="s">
        <v>80</v>
      </c>
      <c r="F35" s="34">
        <f>SUM(F33:F34)</f>
        <v>0</v>
      </c>
    </row>
    <row r="36" spans="1:6" x14ac:dyDescent="0.25">
      <c r="A36" s="28"/>
      <c r="B36" s="26"/>
      <c r="C36" s="54"/>
      <c r="D36" s="54"/>
      <c r="E36" s="26"/>
      <c r="F36" s="36"/>
    </row>
    <row r="37" spans="1:6" ht="25.5" x14ac:dyDescent="0.25">
      <c r="A37" s="29"/>
      <c r="B37" s="29"/>
      <c r="C37" s="20" t="s">
        <v>81</v>
      </c>
      <c r="D37" s="20"/>
      <c r="E37" s="19" t="s">
        <v>25</v>
      </c>
      <c r="F37" s="19" t="s">
        <v>1</v>
      </c>
    </row>
    <row r="38" spans="1:6" x14ac:dyDescent="0.25">
      <c r="A38" s="31" t="s">
        <v>46</v>
      </c>
      <c r="B38" s="32"/>
      <c r="C38" s="33"/>
      <c r="D38" s="33"/>
      <c r="E38" s="77"/>
      <c r="F38" s="24">
        <f>C38*E38</f>
        <v>0</v>
      </c>
    </row>
    <row r="39" spans="1:6" x14ac:dyDescent="0.25">
      <c r="A39" s="31" t="s">
        <v>47</v>
      </c>
      <c r="B39" s="32"/>
      <c r="C39" s="33"/>
      <c r="D39" s="33"/>
      <c r="E39" s="79"/>
      <c r="F39" s="24">
        <f>C39*E39</f>
        <v>0</v>
      </c>
    </row>
    <row r="40" spans="1:6" x14ac:dyDescent="0.25">
      <c r="A40" s="28"/>
      <c r="B40" s="26" t="s">
        <v>6</v>
      </c>
      <c r="C40" s="23">
        <f>SUM(C38:C39)</f>
        <v>0</v>
      </c>
      <c r="D40" s="59"/>
      <c r="E40" s="26" t="s">
        <v>79</v>
      </c>
      <c r="F40" s="34">
        <f>SUM(F38:F39)</f>
        <v>0</v>
      </c>
    </row>
    <row r="41" spans="1:6" ht="15.75" thickBot="1" x14ac:dyDescent="0.3">
      <c r="A41" s="28"/>
      <c r="B41" s="26"/>
      <c r="C41" s="54"/>
      <c r="D41" s="54"/>
      <c r="E41" s="26"/>
      <c r="F41" s="36"/>
    </row>
    <row r="42" spans="1:6" ht="15.75" thickBot="1" x14ac:dyDescent="0.3">
      <c r="A42" s="28"/>
      <c r="B42" s="26"/>
      <c r="C42" s="54"/>
      <c r="D42" s="54"/>
      <c r="E42" s="26" t="s">
        <v>29</v>
      </c>
      <c r="F42" s="27">
        <f>F35+F40</f>
        <v>0</v>
      </c>
    </row>
    <row r="43" spans="1:6" x14ac:dyDescent="0.25">
      <c r="A43" s="25"/>
      <c r="B43" s="29"/>
      <c r="C43" s="30"/>
      <c r="D43" s="30"/>
      <c r="E43" s="35"/>
      <c r="F43" s="36"/>
    </row>
    <row r="44" spans="1:6" x14ac:dyDescent="0.25">
      <c r="A44" s="84" t="s">
        <v>101</v>
      </c>
      <c r="B44" s="85"/>
      <c r="C44" s="85"/>
      <c r="D44" s="85"/>
      <c r="E44" s="85"/>
      <c r="F44" s="85"/>
    </row>
    <row r="45" spans="1:6" ht="25.5" x14ac:dyDescent="0.25">
      <c r="A45" s="86" t="s">
        <v>50</v>
      </c>
      <c r="B45" s="87"/>
      <c r="C45" s="37" t="s">
        <v>72</v>
      </c>
      <c r="D45" s="37" t="s">
        <v>73</v>
      </c>
      <c r="E45" s="19" t="s">
        <v>49</v>
      </c>
      <c r="F45" s="53" t="s">
        <v>1</v>
      </c>
    </row>
    <row r="46" spans="1:6" x14ac:dyDescent="0.25">
      <c r="A46" s="62"/>
      <c r="B46" s="63"/>
      <c r="C46" s="37" t="s">
        <v>2</v>
      </c>
      <c r="D46" s="56">
        <v>3020</v>
      </c>
      <c r="E46" s="79"/>
      <c r="F46" s="24">
        <f>D46*E46</f>
        <v>0</v>
      </c>
    </row>
    <row r="47" spans="1:6" x14ac:dyDescent="0.25">
      <c r="A47" s="28"/>
      <c r="B47" s="29"/>
      <c r="C47" s="37" t="s">
        <v>68</v>
      </c>
      <c r="D47" s="56">
        <v>32204</v>
      </c>
      <c r="E47" s="79"/>
      <c r="F47" s="24">
        <f t="shared" ref="F47:F49" si="3">D47*E47</f>
        <v>0</v>
      </c>
    </row>
    <row r="48" spans="1:6" ht="16.5" customHeight="1" x14ac:dyDescent="0.25">
      <c r="A48" s="35"/>
      <c r="B48" s="29"/>
      <c r="C48" s="37" t="s">
        <v>69</v>
      </c>
      <c r="D48" s="56">
        <v>18</v>
      </c>
      <c r="E48" s="79"/>
      <c r="F48" s="24">
        <f t="shared" si="3"/>
        <v>0</v>
      </c>
    </row>
    <row r="49" spans="1:6" x14ac:dyDescent="0.25">
      <c r="A49" s="57"/>
      <c r="B49" s="58"/>
      <c r="C49" s="37" t="s">
        <v>5</v>
      </c>
      <c r="D49" s="56"/>
      <c r="E49" s="79"/>
      <c r="F49" s="24">
        <f t="shared" si="3"/>
        <v>0</v>
      </c>
    </row>
    <row r="50" spans="1:6" ht="15.75" thickBot="1" x14ac:dyDescent="0.3">
      <c r="A50" s="88"/>
      <c r="B50" s="88"/>
      <c r="C50" s="55"/>
      <c r="D50" s="55"/>
      <c r="E50" s="26" t="s">
        <v>80</v>
      </c>
      <c r="F50" s="61">
        <f>F46+F47+F48+F49</f>
        <v>0</v>
      </c>
    </row>
    <row r="51" spans="1:6" x14ac:dyDescent="0.25">
      <c r="A51" s="76"/>
      <c r="B51" s="76"/>
      <c r="C51" s="55"/>
      <c r="D51" s="55"/>
      <c r="E51" s="26"/>
      <c r="F51" s="26"/>
    </row>
    <row r="52" spans="1:6" ht="25.5" x14ac:dyDescent="0.25">
      <c r="A52" s="86" t="s">
        <v>50</v>
      </c>
      <c r="B52" s="87"/>
      <c r="C52" s="37" t="s">
        <v>75</v>
      </c>
      <c r="D52" s="37" t="s">
        <v>76</v>
      </c>
      <c r="E52" s="19" t="s">
        <v>49</v>
      </c>
      <c r="F52" s="53" t="s">
        <v>1</v>
      </c>
    </row>
    <row r="53" spans="1:6" x14ac:dyDescent="0.25">
      <c r="A53" s="62"/>
      <c r="B53" s="63"/>
      <c r="C53" s="37" t="s">
        <v>2</v>
      </c>
      <c r="D53" s="56">
        <v>4771</v>
      </c>
      <c r="E53" s="79"/>
      <c r="F53" s="24">
        <f>D53*E53</f>
        <v>0</v>
      </c>
    </row>
    <row r="54" spans="1:6" x14ac:dyDescent="0.25">
      <c r="A54" s="28"/>
      <c r="B54" s="29"/>
      <c r="C54" s="37" t="s">
        <v>74</v>
      </c>
      <c r="D54" s="56">
        <v>24035</v>
      </c>
      <c r="E54" s="79"/>
      <c r="F54" s="24">
        <f t="shared" ref="F54" si="4">D54*E54</f>
        <v>0</v>
      </c>
    </row>
    <row r="55" spans="1:6" ht="15.75" thickBot="1" x14ac:dyDescent="0.3">
      <c r="A55" s="88"/>
      <c r="B55" s="88"/>
      <c r="C55" s="55"/>
      <c r="D55" s="55"/>
      <c r="E55" s="26" t="s">
        <v>79</v>
      </c>
      <c r="F55" s="61">
        <f>F53+F54</f>
        <v>0</v>
      </c>
    </row>
    <row r="56" spans="1:6" ht="15.75" thickBot="1" x14ac:dyDescent="0.3">
      <c r="A56" s="76"/>
      <c r="B56" s="76"/>
      <c r="C56" s="55"/>
      <c r="D56" s="55"/>
      <c r="E56" s="26"/>
      <c r="F56" s="26"/>
    </row>
    <row r="57" spans="1:6" ht="15.75" thickBot="1" x14ac:dyDescent="0.3">
      <c r="A57" s="76"/>
      <c r="B57" s="76"/>
      <c r="C57" s="55"/>
      <c r="D57" s="55"/>
      <c r="E57" s="26" t="s">
        <v>30</v>
      </c>
      <c r="F57" s="27">
        <f>F55+F50</f>
        <v>0</v>
      </c>
    </row>
    <row r="58" spans="1:6" x14ac:dyDescent="0.25">
      <c r="A58" s="76"/>
      <c r="B58" s="76"/>
      <c r="C58" s="55"/>
      <c r="D58" s="55"/>
      <c r="E58" s="26"/>
      <c r="F58" s="26"/>
    </row>
    <row r="59" spans="1:6" x14ac:dyDescent="0.25">
      <c r="A59" s="84" t="s">
        <v>51</v>
      </c>
      <c r="B59" s="85"/>
      <c r="C59" s="85"/>
      <c r="D59" s="85"/>
      <c r="E59" s="85"/>
      <c r="F59" s="85"/>
    </row>
    <row r="60" spans="1:6" ht="40.15" customHeight="1" x14ac:dyDescent="0.25">
      <c r="A60" s="28"/>
      <c r="B60" s="29"/>
      <c r="C60" s="20" t="s">
        <v>22</v>
      </c>
      <c r="D60" s="20"/>
      <c r="E60" s="19" t="s">
        <v>23</v>
      </c>
      <c r="F60" s="19" t="s">
        <v>1</v>
      </c>
    </row>
    <row r="61" spans="1:6" x14ac:dyDescent="0.25">
      <c r="A61" s="75" t="s">
        <v>96</v>
      </c>
      <c r="B61" s="38"/>
      <c r="C61" s="33">
        <v>722</v>
      </c>
      <c r="D61" s="33"/>
      <c r="E61" s="77"/>
      <c r="F61" s="24">
        <f>C61*E61</f>
        <v>0</v>
      </c>
    </row>
    <row r="62" spans="1:6" x14ac:dyDescent="0.25">
      <c r="A62" s="75" t="s">
        <v>48</v>
      </c>
      <c r="B62" s="38"/>
      <c r="C62" s="33">
        <v>198</v>
      </c>
      <c r="D62" s="33"/>
      <c r="E62" s="77"/>
      <c r="F62" s="24">
        <f>C62*E62</f>
        <v>0</v>
      </c>
    </row>
    <row r="63" spans="1:6" ht="18" customHeight="1" x14ac:dyDescent="0.25">
      <c r="A63" s="75" t="s">
        <v>97</v>
      </c>
      <c r="B63" s="38"/>
      <c r="C63" s="33">
        <v>406</v>
      </c>
      <c r="D63" s="33"/>
      <c r="E63" s="77"/>
      <c r="F63" s="24">
        <f>C63*E63</f>
        <v>0</v>
      </c>
    </row>
    <row r="64" spans="1:6" x14ac:dyDescent="0.25">
      <c r="A64" s="28"/>
      <c r="B64" s="26" t="s">
        <v>6</v>
      </c>
      <c r="C64" s="23">
        <f>SUM(C61:C63)</f>
        <v>1326</v>
      </c>
      <c r="D64" s="59"/>
      <c r="E64" s="26" t="s">
        <v>65</v>
      </c>
      <c r="F64" s="34">
        <f>SUM(F61:F63)</f>
        <v>0</v>
      </c>
    </row>
    <row r="65" spans="1:6" x14ac:dyDescent="0.25">
      <c r="A65" s="28"/>
      <c r="B65" s="29"/>
      <c r="C65" s="30"/>
      <c r="D65" s="30"/>
      <c r="E65" s="15"/>
      <c r="F65" s="36"/>
    </row>
    <row r="66" spans="1:6" ht="19.899999999999999" customHeight="1" x14ac:dyDescent="0.25">
      <c r="A66" s="84" t="s">
        <v>52</v>
      </c>
      <c r="B66" s="85"/>
      <c r="C66" s="85"/>
      <c r="D66" s="85"/>
      <c r="E66" s="85"/>
      <c r="F66" s="85"/>
    </row>
    <row r="67" spans="1:6" ht="25.5" x14ac:dyDescent="0.25">
      <c r="A67" s="29"/>
      <c r="B67" s="29"/>
      <c r="C67" s="39" t="s">
        <v>24</v>
      </c>
      <c r="D67" s="39"/>
      <c r="E67" s="40" t="s">
        <v>25</v>
      </c>
      <c r="F67" s="40" t="s">
        <v>1</v>
      </c>
    </row>
    <row r="68" spans="1:6" x14ac:dyDescent="0.25">
      <c r="A68" s="80" t="s">
        <v>83</v>
      </c>
      <c r="B68" s="81"/>
      <c r="C68" s="23">
        <v>17</v>
      </c>
      <c r="D68" s="23"/>
      <c r="E68" s="77"/>
      <c r="F68" s="24">
        <f>C68*E68</f>
        <v>0</v>
      </c>
    </row>
    <row r="69" spans="1:6" x14ac:dyDescent="0.25">
      <c r="A69" s="80" t="s">
        <v>84</v>
      </c>
      <c r="B69" s="81"/>
      <c r="C69" s="23"/>
      <c r="D69" s="23"/>
      <c r="E69" s="77"/>
      <c r="F69" s="24">
        <f>C69*E69</f>
        <v>0</v>
      </c>
    </row>
    <row r="70" spans="1:6" x14ac:dyDescent="0.25">
      <c r="A70" s="28"/>
      <c r="B70" s="29"/>
      <c r="C70" s="30"/>
      <c r="D70" s="30"/>
      <c r="E70" s="26" t="s">
        <v>66</v>
      </c>
      <c r="F70" s="64">
        <f>F69+F68</f>
        <v>0</v>
      </c>
    </row>
    <row r="71" spans="1:6" x14ac:dyDescent="0.25">
      <c r="A71" s="28"/>
      <c r="B71" s="28"/>
      <c r="C71" s="28"/>
      <c r="D71" s="28"/>
      <c r="E71" s="28"/>
      <c r="F71" s="28"/>
    </row>
    <row r="72" spans="1:6" x14ac:dyDescent="0.25">
      <c r="A72" s="84" t="s">
        <v>58</v>
      </c>
      <c r="B72" s="85"/>
      <c r="C72" s="85"/>
      <c r="D72" s="85"/>
      <c r="E72" s="85"/>
      <c r="F72" s="85"/>
    </row>
    <row r="73" spans="1:6" ht="25.5" x14ac:dyDescent="0.25">
      <c r="A73" s="29"/>
      <c r="B73" s="29"/>
      <c r="C73" s="39" t="s">
        <v>88</v>
      </c>
      <c r="D73" s="39"/>
      <c r="E73" s="40" t="s">
        <v>25</v>
      </c>
      <c r="F73" s="40" t="s">
        <v>1</v>
      </c>
    </row>
    <row r="74" spans="1:6" x14ac:dyDescent="0.25">
      <c r="A74" s="82" t="s">
        <v>53</v>
      </c>
      <c r="B74" s="83"/>
      <c r="C74" s="23">
        <v>730</v>
      </c>
      <c r="D74" s="23"/>
      <c r="E74" s="77"/>
      <c r="F74" s="24">
        <f>C74*E74</f>
        <v>0</v>
      </c>
    </row>
    <row r="75" spans="1:6" x14ac:dyDescent="0.25">
      <c r="A75" s="80" t="s">
        <v>54</v>
      </c>
      <c r="B75" s="81"/>
      <c r="C75" s="65">
        <v>1500</v>
      </c>
      <c r="D75" s="23"/>
      <c r="E75" s="77"/>
      <c r="F75" s="24">
        <f>C75*E75</f>
        <v>0</v>
      </c>
    </row>
    <row r="76" spans="1:6" x14ac:dyDescent="0.25">
      <c r="A76" s="80" t="s">
        <v>59</v>
      </c>
      <c r="B76" s="81"/>
      <c r="C76" s="23">
        <v>4</v>
      </c>
      <c r="D76" s="23"/>
      <c r="E76" s="77"/>
      <c r="F76" s="24">
        <f>C76*E76</f>
        <v>0</v>
      </c>
    </row>
    <row r="77" spans="1:6" x14ac:dyDescent="0.25">
      <c r="A77" s="28"/>
      <c r="B77" s="29"/>
      <c r="C77" s="30"/>
      <c r="D77" s="30"/>
      <c r="E77" s="26" t="s">
        <v>89</v>
      </c>
      <c r="F77" s="64">
        <f>F74+F75+F76</f>
        <v>0</v>
      </c>
    </row>
    <row r="78" spans="1:6" ht="15" customHeight="1" x14ac:dyDescent="0.25">
      <c r="A78" s="28"/>
      <c r="B78" s="28"/>
      <c r="C78" s="28"/>
      <c r="D78" s="28"/>
      <c r="E78" s="28"/>
      <c r="F78" s="28"/>
    </row>
    <row r="79" spans="1:6" ht="26.25" customHeight="1" x14ac:dyDescent="0.25">
      <c r="A79" s="29"/>
      <c r="B79" s="29"/>
      <c r="C79" s="20" t="s">
        <v>87</v>
      </c>
      <c r="D79" s="20"/>
      <c r="E79" s="19" t="s">
        <v>25</v>
      </c>
      <c r="F79" s="19" t="s">
        <v>1</v>
      </c>
    </row>
    <row r="80" spans="1:6" ht="15" customHeight="1" x14ac:dyDescent="0.25">
      <c r="A80" s="82" t="s">
        <v>85</v>
      </c>
      <c r="B80" s="83"/>
      <c r="C80" s="23">
        <v>365</v>
      </c>
      <c r="D80" s="23"/>
      <c r="E80" s="77"/>
      <c r="F80" s="24">
        <f>C80*E80</f>
        <v>0</v>
      </c>
    </row>
    <row r="81" spans="1:6" x14ac:dyDescent="0.25">
      <c r="A81" s="80" t="s">
        <v>54</v>
      </c>
      <c r="B81" s="81"/>
      <c r="C81" s="65">
        <v>1000</v>
      </c>
      <c r="D81" s="23"/>
      <c r="E81" s="77"/>
      <c r="F81" s="24">
        <f>C81*E81</f>
        <v>0</v>
      </c>
    </row>
    <row r="82" spans="1:6" x14ac:dyDescent="0.25">
      <c r="A82" s="80" t="s">
        <v>86</v>
      </c>
      <c r="B82" s="81"/>
      <c r="C82" s="23">
        <v>156</v>
      </c>
      <c r="D82" s="23"/>
      <c r="E82" s="77"/>
      <c r="F82" s="24">
        <f>C82*E82</f>
        <v>0</v>
      </c>
    </row>
    <row r="83" spans="1:6" x14ac:dyDescent="0.25">
      <c r="A83" s="71"/>
      <c r="B83" s="71"/>
      <c r="C83" s="54"/>
      <c r="D83" s="54"/>
      <c r="E83" s="72"/>
      <c r="F83" s="73"/>
    </row>
    <row r="84" spans="1:6" x14ac:dyDescent="0.25">
      <c r="A84" s="28"/>
      <c r="B84" s="29"/>
      <c r="C84" s="30"/>
      <c r="D84" s="30"/>
      <c r="E84" s="26" t="s">
        <v>90</v>
      </c>
      <c r="F84" s="64">
        <f>F80+F81+F82</f>
        <v>0</v>
      </c>
    </row>
    <row r="85" spans="1:6" x14ac:dyDescent="0.25">
      <c r="A85" s="28"/>
      <c r="B85" s="29"/>
      <c r="C85" s="30"/>
      <c r="D85" s="30"/>
      <c r="E85" s="26"/>
      <c r="F85" s="26"/>
    </row>
    <row r="86" spans="1:6" x14ac:dyDescent="0.25">
      <c r="A86" s="28"/>
      <c r="B86" s="29"/>
      <c r="C86" s="30"/>
      <c r="D86" s="30"/>
      <c r="E86" s="26" t="s">
        <v>31</v>
      </c>
      <c r="F86" s="34">
        <f>F77+F84</f>
        <v>0</v>
      </c>
    </row>
    <row r="87" spans="1:6" x14ac:dyDescent="0.25">
      <c r="A87" s="28"/>
      <c r="B87" s="29"/>
      <c r="C87" s="30"/>
      <c r="D87" s="30"/>
      <c r="E87" s="26"/>
      <c r="F87" s="26"/>
    </row>
    <row r="88" spans="1:6" x14ac:dyDescent="0.25">
      <c r="A88" s="91" t="s">
        <v>102</v>
      </c>
      <c r="B88" s="100"/>
      <c r="C88" s="100"/>
      <c r="D88" s="100"/>
      <c r="E88" s="100"/>
      <c r="F88" s="101"/>
    </row>
    <row r="89" spans="1:6" ht="25.5" x14ac:dyDescent="0.25">
      <c r="A89" s="29"/>
      <c r="B89" s="29"/>
      <c r="C89" s="39" t="s">
        <v>93</v>
      </c>
      <c r="D89" s="39"/>
      <c r="E89" s="40" t="s">
        <v>33</v>
      </c>
      <c r="F89" s="40" t="s">
        <v>1</v>
      </c>
    </row>
    <row r="90" spans="1:6" x14ac:dyDescent="0.25">
      <c r="A90" s="80" t="s">
        <v>55</v>
      </c>
      <c r="B90" s="81"/>
      <c r="C90" s="23" t="s">
        <v>56</v>
      </c>
      <c r="D90" s="23"/>
      <c r="E90" s="77"/>
      <c r="F90" s="24">
        <f>E90</f>
        <v>0</v>
      </c>
    </row>
    <row r="91" spans="1:6" x14ac:dyDescent="0.25">
      <c r="A91" s="28"/>
      <c r="B91" s="29"/>
      <c r="C91" s="30"/>
      <c r="D91" s="30"/>
      <c r="E91" s="26" t="s">
        <v>80</v>
      </c>
      <c r="F91" s="66">
        <f>+F90</f>
        <v>0</v>
      </c>
    </row>
    <row r="92" spans="1:6" x14ac:dyDescent="0.25">
      <c r="A92" s="28"/>
      <c r="B92" s="29"/>
      <c r="C92" s="30"/>
      <c r="D92" s="30"/>
      <c r="E92" s="26"/>
    </row>
    <row r="93" spans="1:6" ht="25.5" x14ac:dyDescent="0.25">
      <c r="A93" s="29"/>
      <c r="B93" s="29"/>
      <c r="C93" s="20" t="s">
        <v>94</v>
      </c>
      <c r="D93" s="20"/>
      <c r="E93" s="19" t="s">
        <v>33</v>
      </c>
      <c r="F93" s="19" t="s">
        <v>1</v>
      </c>
    </row>
    <row r="94" spans="1:6" x14ac:dyDescent="0.25">
      <c r="A94" s="80" t="s">
        <v>55</v>
      </c>
      <c r="B94" s="81"/>
      <c r="C94" s="23" t="s">
        <v>56</v>
      </c>
      <c r="D94" s="23"/>
      <c r="E94" s="77"/>
      <c r="F94" s="24">
        <f>E94</f>
        <v>0</v>
      </c>
    </row>
    <row r="95" spans="1:6" x14ac:dyDescent="0.25">
      <c r="A95" s="80" t="s">
        <v>91</v>
      </c>
      <c r="B95" s="81"/>
      <c r="C95" s="23" t="s">
        <v>92</v>
      </c>
      <c r="D95" s="23"/>
      <c r="E95" s="77"/>
      <c r="F95" s="24">
        <f>E95</f>
        <v>0</v>
      </c>
    </row>
    <row r="96" spans="1:6" x14ac:dyDescent="0.25">
      <c r="A96" s="28"/>
      <c r="B96" s="29"/>
      <c r="C96" s="30"/>
      <c r="D96" s="30"/>
      <c r="E96" s="26" t="s">
        <v>79</v>
      </c>
      <c r="F96" s="66">
        <f>F94+F95</f>
        <v>0</v>
      </c>
    </row>
    <row r="97" spans="1:6" x14ac:dyDescent="0.25">
      <c r="A97" s="28"/>
      <c r="B97" s="29"/>
      <c r="C97" s="30"/>
      <c r="D97" s="30"/>
      <c r="E97" s="26"/>
      <c r="F97" s="26"/>
    </row>
    <row r="98" spans="1:6" x14ac:dyDescent="0.25">
      <c r="A98" s="28"/>
      <c r="B98" s="29"/>
      <c r="C98" s="30"/>
      <c r="D98" s="30"/>
      <c r="E98" s="26" t="s">
        <v>66</v>
      </c>
      <c r="F98" s="74">
        <f>F96+F91</f>
        <v>0</v>
      </c>
    </row>
    <row r="99" spans="1:6" x14ac:dyDescent="0.25">
      <c r="A99" s="28"/>
      <c r="B99" s="29"/>
      <c r="C99" s="30"/>
      <c r="D99" s="30"/>
      <c r="E99" s="26"/>
      <c r="F99" s="26"/>
    </row>
    <row r="100" spans="1:6" x14ac:dyDescent="0.25">
      <c r="A100" s="84" t="s">
        <v>63</v>
      </c>
      <c r="B100" s="85"/>
      <c r="C100" s="85"/>
      <c r="D100" s="85"/>
      <c r="E100" s="85"/>
      <c r="F100" s="85"/>
    </row>
    <row r="101" spans="1:6" ht="25.5" x14ac:dyDescent="0.25">
      <c r="A101" s="29"/>
      <c r="B101" s="29"/>
      <c r="C101" s="39" t="s">
        <v>62</v>
      </c>
      <c r="D101" s="39"/>
      <c r="E101" s="40" t="s">
        <v>61</v>
      </c>
      <c r="F101" s="40" t="s">
        <v>1</v>
      </c>
    </row>
    <row r="102" spans="1:6" x14ac:dyDescent="0.25">
      <c r="A102" s="80" t="s">
        <v>57</v>
      </c>
      <c r="B102" s="81"/>
      <c r="C102" s="23">
        <v>4</v>
      </c>
      <c r="D102" s="23"/>
      <c r="E102" s="77"/>
      <c r="F102" s="67">
        <f>C102*E102</f>
        <v>0</v>
      </c>
    </row>
    <row r="103" spans="1:6" x14ac:dyDescent="0.25">
      <c r="A103" s="80" t="s">
        <v>60</v>
      </c>
      <c r="B103" s="81"/>
      <c r="C103" s="23">
        <v>52</v>
      </c>
      <c r="D103" s="23"/>
      <c r="E103" s="77"/>
      <c r="F103" s="67">
        <f>C103*E103</f>
        <v>0</v>
      </c>
    </row>
    <row r="104" spans="1:6" x14ac:dyDescent="0.25">
      <c r="A104" s="28"/>
      <c r="B104" s="28"/>
      <c r="C104" s="28"/>
      <c r="D104" s="28"/>
      <c r="E104" s="26" t="s">
        <v>67</v>
      </c>
      <c r="F104" s="66">
        <f>F103+F102</f>
        <v>0</v>
      </c>
    </row>
    <row r="105" spans="1:6" x14ac:dyDescent="0.25">
      <c r="A105" s="28"/>
      <c r="B105" s="28"/>
      <c r="C105" s="28"/>
      <c r="D105" s="28"/>
      <c r="E105" s="26"/>
      <c r="F105" s="26"/>
    </row>
    <row r="106" spans="1:6" x14ac:dyDescent="0.25">
      <c r="A106" s="28"/>
      <c r="B106" s="28"/>
      <c r="C106" s="28"/>
      <c r="D106" s="28"/>
      <c r="E106" s="28"/>
      <c r="F106" s="28"/>
    </row>
    <row r="107" spans="1:6" ht="22.5" customHeight="1" x14ac:dyDescent="0.25">
      <c r="A107" s="69" t="s">
        <v>95</v>
      </c>
      <c r="B107" s="70"/>
      <c r="C107" s="70"/>
      <c r="D107" s="70"/>
      <c r="E107" s="70"/>
      <c r="F107" s="70"/>
    </row>
    <row r="108" spans="1:6" ht="25.5" x14ac:dyDescent="0.25">
      <c r="A108" s="28"/>
      <c r="B108" s="29"/>
      <c r="C108" s="39" t="s">
        <v>98</v>
      </c>
      <c r="D108" s="102" t="s">
        <v>33</v>
      </c>
      <c r="E108" s="103"/>
      <c r="F108" s="40" t="s">
        <v>1</v>
      </c>
    </row>
    <row r="109" spans="1:6" ht="15.75" thickBot="1" x14ac:dyDescent="0.3">
      <c r="A109" s="75" t="s">
        <v>45</v>
      </c>
      <c r="B109" s="38"/>
      <c r="C109" s="23">
        <v>4227</v>
      </c>
      <c r="D109" s="104"/>
      <c r="E109" s="104"/>
      <c r="F109" s="24">
        <f>+D109</f>
        <v>0</v>
      </c>
    </row>
    <row r="110" spans="1:6" ht="15.75" thickBot="1" x14ac:dyDescent="0.3">
      <c r="A110" s="28"/>
      <c r="B110" s="29"/>
      <c r="C110" s="30"/>
      <c r="D110" s="26"/>
      <c r="E110" s="26" t="s">
        <v>32</v>
      </c>
      <c r="F110" s="27">
        <f>SUM(F109)</f>
        <v>0</v>
      </c>
    </row>
    <row r="111" spans="1:6" x14ac:dyDescent="0.25">
      <c r="A111" s="28"/>
      <c r="B111" s="28"/>
      <c r="C111" s="28"/>
      <c r="D111" s="28"/>
      <c r="E111" s="28"/>
      <c r="F111" s="28"/>
    </row>
    <row r="112" spans="1:6" x14ac:dyDescent="0.25">
      <c r="A112" s="28"/>
      <c r="B112" s="28"/>
      <c r="C112" s="28"/>
      <c r="D112" s="28"/>
      <c r="E112" s="28"/>
      <c r="F112" s="28"/>
    </row>
    <row r="113" spans="1:6" x14ac:dyDescent="0.25">
      <c r="A113" s="28"/>
      <c r="B113" s="28"/>
      <c r="C113" s="28"/>
      <c r="D113" s="28"/>
      <c r="E113" s="28"/>
      <c r="F113" s="28"/>
    </row>
    <row r="114" spans="1:6" ht="15.75" thickBot="1" x14ac:dyDescent="0.3">
      <c r="A114" s="28"/>
      <c r="B114" s="28"/>
      <c r="C114" s="28"/>
      <c r="D114" s="28"/>
      <c r="E114" s="28"/>
      <c r="F114" s="28"/>
    </row>
    <row r="115" spans="1:6" ht="15.75" thickBot="1" x14ac:dyDescent="0.3">
      <c r="A115" s="28"/>
      <c r="B115" s="98" t="s">
        <v>64</v>
      </c>
      <c r="C115" s="98"/>
      <c r="D115" s="98"/>
      <c r="E115" s="99"/>
      <c r="F115" s="27">
        <f>F29+F42+F57+F64+F70+F86+F98+F104+F110</f>
        <v>0</v>
      </c>
    </row>
    <row r="116" spans="1:6" ht="15.75" thickBot="1" x14ac:dyDescent="0.3">
      <c r="A116" s="28"/>
      <c r="B116" s="41"/>
      <c r="C116" s="41"/>
      <c r="D116" s="41"/>
      <c r="E116" s="18"/>
      <c r="F116" s="36"/>
    </row>
    <row r="117" spans="1:6" ht="15.75" thickBot="1" x14ac:dyDescent="0.3">
      <c r="A117" s="96" t="s">
        <v>42</v>
      </c>
      <c r="B117" s="97"/>
      <c r="C117" s="51"/>
      <c r="D117" s="51"/>
      <c r="E117" s="21" t="s">
        <v>7</v>
      </c>
      <c r="F117" s="52" t="e">
        <f>(F115/C117)-1</f>
        <v>#DIV/0!</v>
      </c>
    </row>
    <row r="118" spans="1:6" x14ac:dyDescent="0.25">
      <c r="A118" s="42"/>
      <c r="B118" s="28"/>
      <c r="C118" s="28"/>
      <c r="D118" s="28"/>
      <c r="E118" s="28"/>
      <c r="F118" s="28"/>
    </row>
    <row r="119" spans="1:6" customFormat="1" x14ac:dyDescent="0.25">
      <c r="A119" s="94" t="s">
        <v>35</v>
      </c>
      <c r="B119" s="90"/>
      <c r="C119" s="90"/>
      <c r="D119" s="60"/>
      <c r="E119" s="43"/>
      <c r="F119" s="43"/>
    </row>
    <row r="120" spans="1:6" customFormat="1" x14ac:dyDescent="0.25">
      <c r="A120" s="44"/>
      <c r="B120" s="45"/>
      <c r="C120" s="45"/>
      <c r="D120" s="45"/>
      <c r="E120" s="43"/>
      <c r="F120" s="43"/>
    </row>
    <row r="121" spans="1:6" customFormat="1" x14ac:dyDescent="0.25">
      <c r="A121" s="95" t="s">
        <v>34</v>
      </c>
      <c r="B121" s="92"/>
      <c r="C121" s="93"/>
      <c r="D121" s="45"/>
      <c r="E121" s="43"/>
      <c r="F121" s="43"/>
    </row>
    <row r="122" spans="1:6" customFormat="1" ht="25.5" x14ac:dyDescent="0.25">
      <c r="A122" s="46"/>
      <c r="B122" s="39" t="s">
        <v>26</v>
      </c>
      <c r="C122" s="39" t="s">
        <v>27</v>
      </c>
      <c r="D122" s="45"/>
      <c r="E122" s="43"/>
      <c r="F122" s="43"/>
    </row>
    <row r="123" spans="1:6" customFormat="1" x14ac:dyDescent="0.25">
      <c r="A123" s="75" t="s">
        <v>11</v>
      </c>
      <c r="B123" s="77"/>
      <c r="C123" s="77"/>
      <c r="D123" s="45"/>
      <c r="E123" s="1"/>
      <c r="F123" s="47"/>
    </row>
    <row r="124" spans="1:6" customFormat="1" x14ac:dyDescent="0.25">
      <c r="A124" s="75" t="s">
        <v>12</v>
      </c>
      <c r="B124" s="77"/>
      <c r="C124" s="77"/>
      <c r="D124" s="45"/>
      <c r="E124" s="48"/>
      <c r="F124" s="48"/>
    </row>
    <row r="125" spans="1:6" x14ac:dyDescent="0.25">
      <c r="A125" s="42"/>
      <c r="B125" s="28"/>
      <c r="C125" s="28"/>
      <c r="D125" s="28"/>
      <c r="E125" s="28"/>
      <c r="F125" s="28"/>
    </row>
    <row r="126" spans="1:6" x14ac:dyDescent="0.25">
      <c r="A126" s="5"/>
      <c r="B126" s="3"/>
      <c r="C126" s="3"/>
      <c r="D126" s="3"/>
      <c r="E126" s="3"/>
      <c r="F126" s="3"/>
    </row>
    <row r="127" spans="1:6" s="16" customFormat="1" x14ac:dyDescent="0.25">
      <c r="A127" s="42" t="s">
        <v>36</v>
      </c>
      <c r="B127" s="28"/>
      <c r="C127" s="28"/>
      <c r="D127" s="28"/>
      <c r="E127" s="28"/>
      <c r="F127" s="28"/>
    </row>
    <row r="128" spans="1:6" x14ac:dyDescent="0.25">
      <c r="A128" s="5"/>
      <c r="B128" s="3"/>
      <c r="C128" s="3"/>
      <c r="D128" s="3"/>
      <c r="E128" s="50" t="s">
        <v>41</v>
      </c>
      <c r="F128" s="3"/>
    </row>
    <row r="129" spans="1:6" x14ac:dyDescent="0.25">
      <c r="A129" s="11"/>
      <c r="B129" s="3"/>
      <c r="C129" s="3"/>
      <c r="D129" s="3"/>
      <c r="E129" s="3"/>
      <c r="F129" s="3"/>
    </row>
    <row r="130" spans="1:6" x14ac:dyDescent="0.25">
      <c r="A130" s="17" t="s">
        <v>8</v>
      </c>
      <c r="B130" s="6"/>
      <c r="C130" s="6"/>
      <c r="D130" s="6"/>
      <c r="E130" s="6"/>
      <c r="F130" s="7"/>
    </row>
    <row r="131" spans="1:6" x14ac:dyDescent="0.25">
      <c r="A131" s="14" t="s">
        <v>9</v>
      </c>
      <c r="B131" s="49" t="s">
        <v>40</v>
      </c>
      <c r="E131" s="4"/>
    </row>
    <row r="132" spans="1:6" x14ac:dyDescent="0.25">
      <c r="A132" s="9" t="s">
        <v>10</v>
      </c>
      <c r="B132" s="8"/>
      <c r="C132" s="8"/>
      <c r="D132" s="8"/>
      <c r="E132" s="8"/>
      <c r="F132" s="8"/>
    </row>
    <row r="133" spans="1:6" x14ac:dyDescent="0.25">
      <c r="A133" s="14" t="s">
        <v>37</v>
      </c>
      <c r="B133" s="15"/>
      <c r="C133" s="15"/>
      <c r="D133" s="15"/>
      <c r="E133" s="15"/>
      <c r="F133" s="15"/>
    </row>
    <row r="134" spans="1:6" x14ac:dyDescent="0.25">
      <c r="A134" s="14" t="s">
        <v>38</v>
      </c>
      <c r="B134" s="15"/>
      <c r="C134" s="15"/>
      <c r="D134" s="15"/>
      <c r="E134" s="15"/>
      <c r="F134" s="15"/>
    </row>
    <row r="135" spans="1:6" x14ac:dyDescent="0.25">
      <c r="A135" s="12" t="s">
        <v>39</v>
      </c>
      <c r="B135" s="13"/>
      <c r="C135" s="13"/>
      <c r="D135" s="13"/>
      <c r="E135" s="13"/>
      <c r="F135" s="16"/>
    </row>
    <row r="136" spans="1:6" x14ac:dyDescent="0.25">
      <c r="A136" s="13"/>
      <c r="B136" s="13"/>
      <c r="C136" s="13"/>
      <c r="D136" s="13"/>
      <c r="E136" s="13"/>
    </row>
    <row r="139" spans="1:6" x14ac:dyDescent="0.25">
      <c r="C139" s="10"/>
      <c r="D139" s="10"/>
    </row>
  </sheetData>
  <sheetProtection algorithmName="SHA-512" hashValue="GuuH6AyTRPbrgxHSppLKlzmrqHFN3EJY1vIaUfox/vqu63/gdygH5b8QXi/a+CxyTrWnz521XzxnbP44fHDYcQ==" saltValue="0dFeGs3qHHvFg14KapBcvg==" spinCount="100000" sheet="1" objects="1" scenarios="1"/>
  <mergeCells count="32">
    <mergeCell ref="A119:C119"/>
    <mergeCell ref="A121:C121"/>
    <mergeCell ref="A66:F66"/>
    <mergeCell ref="A68:B68"/>
    <mergeCell ref="A117:B117"/>
    <mergeCell ref="B115:E115"/>
    <mergeCell ref="A72:F72"/>
    <mergeCell ref="A74:B74"/>
    <mergeCell ref="A75:B75"/>
    <mergeCell ref="A88:F88"/>
    <mergeCell ref="A90:B90"/>
    <mergeCell ref="A100:F100"/>
    <mergeCell ref="A102:B102"/>
    <mergeCell ref="D108:E108"/>
    <mergeCell ref="D109:E109"/>
    <mergeCell ref="A103:B103"/>
    <mergeCell ref="A1:F1"/>
    <mergeCell ref="A3:F3"/>
    <mergeCell ref="A31:F31"/>
    <mergeCell ref="A50:B50"/>
    <mergeCell ref="A44:F44"/>
    <mergeCell ref="A45:B45"/>
    <mergeCell ref="A76:B76"/>
    <mergeCell ref="A59:F59"/>
    <mergeCell ref="A52:B52"/>
    <mergeCell ref="A55:B55"/>
    <mergeCell ref="A69:B69"/>
    <mergeCell ref="A95:B95"/>
    <mergeCell ref="A94:B94"/>
    <mergeCell ref="A80:B80"/>
    <mergeCell ref="A81:B81"/>
    <mergeCell ref="A82:B82"/>
  </mergeCells>
  <phoneticPr fontId="0" type="noConversion"/>
  <pageMargins left="0.7" right="0.7" top="0.75" bottom="0.75" header="0.3" footer="0.3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Modello Offerta Economica TA</vt:lpstr>
      <vt:lpstr>Foglio3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chericoni</dc:creator>
  <cp:lastModifiedBy>Braccini Francesca</cp:lastModifiedBy>
  <cp:lastPrinted>2014-10-15T15:08:07Z</cp:lastPrinted>
  <dcterms:created xsi:type="dcterms:W3CDTF">2014-10-03T08:30:55Z</dcterms:created>
  <dcterms:modified xsi:type="dcterms:W3CDTF">2017-07-19T08:57:30Z</dcterms:modified>
</cp:coreProperties>
</file>